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01"/>
  <workbookPr/>
  <mc:AlternateContent xmlns:mc="http://schemas.openxmlformats.org/markup-compatibility/2006">
    <mc:Choice Requires="x15">
      <x15ac:absPath xmlns:x15ac="http://schemas.microsoft.com/office/spreadsheetml/2010/11/ac" url="Z:\РІШЕННЯ\2024\Виконком\05\відшкодування ТКС\"/>
    </mc:Choice>
  </mc:AlternateContent>
  <xr:revisionPtr revIDLastSave="0" documentId="13_ncr:1_{61E5D161-4333-4C84-97BB-96CE9F2F960D}" xr6:coauthVersionLast="45" xr6:coauthVersionMax="45" xr10:uidLastSave="{00000000-0000-0000-0000-000000000000}"/>
  <bookViews>
    <workbookView xWindow="-108" yWindow="-108" windowWidth="23256" windowHeight="12456" tabRatio="500" xr2:uid="{00000000-000D-0000-FFFF-FFFF00000000}"/>
  </bookViews>
  <sheets>
    <sheet name="вода березень 2024" sheetId="1" r:id="rId1"/>
    <sheet name="Лист1" sheetId="2" r:id="rId2"/>
  </sheets>
  <definedNames>
    <definedName name="_xlnm.Print_Area" localSheetId="0">'вода березень 2024'!$A$1:$E$26</definedName>
    <definedName name="_xlnm.Print_Area" localSheetId="1">Лист1!$A$1:$Y$35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G11" i="2" l="1"/>
  <c r="G10" i="2"/>
  <c r="C10" i="2"/>
  <c r="F10" i="2" s="1"/>
  <c r="G9" i="2"/>
  <c r="H9" i="2" s="1"/>
  <c r="F9" i="2"/>
  <c r="M13" i="1"/>
  <c r="L11" i="1"/>
  <c r="C11" i="1"/>
  <c r="B9" i="1"/>
  <c r="F11" i="2" l="1"/>
  <c r="B10" i="1"/>
  <c r="D10" i="1" s="1"/>
  <c r="E10" i="1" s="1"/>
  <c r="H10" i="2"/>
  <c r="H11" i="2"/>
  <c r="D9" i="1"/>
  <c r="E9" i="1" l="1"/>
</calcChain>
</file>

<file path=xl/sharedStrings.xml><?xml version="1.0" encoding="utf-8"?>
<sst xmlns="http://schemas.openxmlformats.org/spreadsheetml/2006/main" count="35" uniqueCount="34">
  <si>
    <t>Приватному комунально-побутовому підприємству "Теплокомунсервіс"</t>
  </si>
  <si>
    <t xml:space="preserve">Період утворення заборгованості в тарифах </t>
  </si>
  <si>
    <t>Фактичні нарахування згідно із затвердженими (встановленими) тарифами для населення, крім суми проведених перерахунків та коригувань, грн</t>
  </si>
  <si>
    <t>Фактичні витрати на послуги, що надавались населенню, грн.</t>
  </si>
  <si>
    <t>Різниця між фактичними витратами та фактичними нарахуваннями(графа 3 – графа 2), грн.</t>
  </si>
  <si>
    <t>Обсяг заборгованості з різниці в тарифах, грн</t>
  </si>
  <si>
    <t>(графа 4)</t>
  </si>
  <si>
    <t xml:space="preserve">Березень 2024 року централізоване водопостачання </t>
  </si>
  <si>
    <t xml:space="preserve">Березень 2024 року централізоване  водовідведення </t>
  </si>
  <si>
    <t>Разом за березень  2024 року</t>
  </si>
  <si>
    <t>Директор</t>
  </si>
  <si>
    <t>С. В. Пирч</t>
  </si>
  <si>
    <t xml:space="preserve">Керуючий справами                    </t>
  </si>
  <si>
    <t xml:space="preserve">                       Дмитро ГАПЧЕНКО</t>
  </si>
  <si>
    <t xml:space="preserve">Начальник відділу ЖКІ     </t>
  </si>
  <si>
    <t xml:space="preserve">         Юлія САМСОНОВА</t>
  </si>
  <si>
    <t>Уточнюючий розрахунок відшкодування різниці в тарифах на послуги з централізованого водопостачання та централізованого водовідведення для населення Бучанської територіальної громади за березень 2024 року</t>
  </si>
  <si>
    <t>без ПДВ</t>
  </si>
  <si>
    <t>№ з/п</t>
  </si>
  <si>
    <t>Найменування</t>
  </si>
  <si>
    <t>Діючий тариф для населення,  грн/м.куб</t>
  </si>
  <si>
    <t>Економічно обґрунтований тариф, грн/м.куб</t>
  </si>
  <si>
    <t>Обсяг реалізації для населення (березень 2024 р.)</t>
  </si>
  <si>
    <t>Нарахування згідно з діючими тарифами для населення, грн</t>
  </si>
  <si>
    <t>Нарахування згідно з фактичними економічно обгрунтованими витратами для населення, грн</t>
  </si>
  <si>
    <t>Різниця між нарахуваннями  згідно з діючими тарифами та нарахуваннями згідно з фактичними економічно обгрунтованими витратами, грн</t>
  </si>
  <si>
    <t>м.куб</t>
  </si>
  <si>
    <t>Централізоване водопостачання</t>
  </si>
  <si>
    <t>Централізоване  водовідведення</t>
  </si>
  <si>
    <t>Всього</t>
  </si>
  <si>
    <t>Головний економіст</t>
  </si>
  <si>
    <t>А. В. Свиридова</t>
  </si>
  <si>
    <t>Додаток  до рішення виконавчого комітету Бучанської міської ради                                    від 28.06.2024 р. № 3983</t>
  </si>
  <si>
    <t>Розрахунок відшкодування різниці в тарифах на послуги з централізованого водопостачання та централізованого водовідведення для населення Бучанської територіальної громади                                                   за березень 2024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</si>
</sst>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4" x14ac:knownFonts="1">
    <font>
      <sz val="11"/>
      <color theme="1"/>
      <name val="Calibri"/>
      <family val="2"/>
      <charset val="1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 applyAlignment="1" applyProtection="1"/>
    <xf numFmtId="0" fontId="1" fillId="0" borderId="0" xfId="0" applyFont="1" applyAlignment="1" applyProtection="1">
      <alignment horizontal="center"/>
    </xf>
    <xf numFmtId="0" fontId="1" fillId="0" borderId="0" xfId="0" applyFont="1" applyAlignment="1" applyProtection="1">
      <alignment vertical="center" wrapText="1"/>
    </xf>
    <xf numFmtId="0" fontId="2" fillId="0" borderId="2" xfId="0" applyFont="1" applyBorder="1" applyAlignment="1" applyProtection="1">
      <alignment horizontal="center" vertical="center" wrapText="1"/>
    </xf>
    <xf numFmtId="0" fontId="2" fillId="0" borderId="3" xfId="0" applyFont="1" applyBorder="1" applyAlignment="1" applyProtection="1">
      <alignment horizontal="center"/>
    </xf>
    <xf numFmtId="0" fontId="1" fillId="0" borderId="1" xfId="0" applyFont="1" applyBorder="1" applyAlignment="1" applyProtection="1">
      <alignment horizontal="center"/>
    </xf>
    <xf numFmtId="0" fontId="1" fillId="0" borderId="3" xfId="0" applyFont="1" applyBorder="1" applyAlignment="1" applyProtection="1">
      <alignment horizontal="center" vertical="center"/>
    </xf>
    <xf numFmtId="0" fontId="1" fillId="0" borderId="1" xfId="0" applyFont="1" applyBorder="1" applyAlignment="1" applyProtection="1">
      <alignment wrapText="1"/>
    </xf>
    <xf numFmtId="2" fontId="1" fillId="0" borderId="1" xfId="0" applyNumberFormat="1" applyFont="1" applyBorder="1" applyAlignment="1" applyProtection="1">
      <alignment horizontal="center" wrapText="1"/>
    </xf>
    <xf numFmtId="2" fontId="1" fillId="0" borderId="1" xfId="0" applyNumberFormat="1" applyFont="1" applyBorder="1" applyAlignment="1" applyProtection="1">
      <alignment horizontal="center"/>
    </xf>
    <xf numFmtId="0" fontId="1" fillId="0" borderId="1" xfId="0" applyFont="1" applyBorder="1" applyAlignment="1" applyProtection="1">
      <alignment horizontal="center" wrapText="1"/>
    </xf>
    <xf numFmtId="2" fontId="1" fillId="0" borderId="0" xfId="0" applyNumberFormat="1" applyFont="1" applyAlignment="1" applyProtection="1">
      <alignment horizontal="center"/>
    </xf>
    <xf numFmtId="2" fontId="1" fillId="0" borderId="0" xfId="0" applyNumberFormat="1" applyFont="1" applyAlignment="1" applyProtection="1"/>
    <xf numFmtId="0" fontId="1" fillId="0" borderId="4" xfId="0" applyFont="1" applyBorder="1" applyAlignment="1" applyProtection="1"/>
    <xf numFmtId="0" fontId="1" fillId="0" borderId="0" xfId="0" applyFont="1" applyAlignment="1" applyProtection="1">
      <alignment vertical="center"/>
    </xf>
    <xf numFmtId="0" fontId="0" fillId="0" borderId="0" xfId="0" applyAlignment="1" applyProtection="1"/>
    <xf numFmtId="0" fontId="0" fillId="0" borderId="0" xfId="0" applyFont="1" applyAlignment="1" applyProtection="1">
      <alignment horizontal="right"/>
    </xf>
    <xf numFmtId="0" fontId="1" fillId="0" borderId="2" xfId="0" applyFont="1" applyBorder="1" applyAlignment="1" applyProtection="1">
      <alignment horizontal="center" vertical="center" wrapText="1"/>
    </xf>
    <xf numFmtId="0" fontId="1" fillId="0" borderId="3" xfId="0" applyFont="1" applyBorder="1" applyAlignment="1" applyProtection="1">
      <alignment horizontal="center" vertical="center" wrapText="1"/>
    </xf>
    <xf numFmtId="0" fontId="1" fillId="0" borderId="1" xfId="0" applyFont="1" applyBorder="1" applyAlignment="1" applyProtection="1"/>
    <xf numFmtId="0" fontId="1" fillId="0" borderId="3" xfId="0" applyFont="1" applyBorder="1" applyAlignment="1" applyProtection="1">
      <alignment vertical="center"/>
    </xf>
    <xf numFmtId="0" fontId="3" fillId="0" borderId="1" xfId="0" applyFont="1" applyBorder="1" applyAlignment="1" applyProtection="1">
      <alignment horizontal="center" wrapText="1"/>
    </xf>
    <xf numFmtId="164" fontId="1" fillId="2" borderId="1" xfId="0" applyNumberFormat="1" applyFont="1" applyFill="1" applyBorder="1" applyAlignment="1" applyProtection="1">
      <alignment horizontal="center"/>
    </xf>
    <xf numFmtId="2" fontId="1" fillId="2" borderId="1" xfId="0" applyNumberFormat="1" applyFont="1" applyFill="1" applyBorder="1" applyAlignment="1" applyProtection="1">
      <alignment horizontal="center"/>
    </xf>
    <xf numFmtId="0" fontId="1" fillId="0" borderId="0" xfId="0" applyFont="1" applyBorder="1" applyAlignment="1" applyProtection="1">
      <alignment horizontal="center"/>
    </xf>
    <xf numFmtId="0" fontId="1" fillId="0" borderId="0" xfId="0" applyFont="1" applyBorder="1" applyAlignment="1" applyProtection="1">
      <alignment horizontal="left" wrapText="1"/>
    </xf>
    <xf numFmtId="0" fontId="1" fillId="0" borderId="0" xfId="0" applyFont="1" applyBorder="1" applyAlignment="1" applyProtection="1">
      <alignment horizontal="center" vertical="center" wrapText="1"/>
    </xf>
    <xf numFmtId="0" fontId="1" fillId="0" borderId="1" xfId="0" applyFont="1" applyBorder="1" applyAlignment="1" applyProtection="1">
      <alignment horizontal="center" vertical="center" wrapText="1"/>
    </xf>
    <xf numFmtId="0" fontId="2" fillId="0" borderId="1" xfId="0" applyFont="1" applyBorder="1" applyAlignment="1" applyProtection="1">
      <alignment horizontal="center" vertical="center" wrapText="1"/>
    </xf>
    <xf numFmtId="0" fontId="1" fillId="0" borderId="5" xfId="0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/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</a:majorFont>
      <a:minorFont>
        <a:latin typeface="Calibri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lumMod val="110000"/>
                <a:tint val="67000"/>
              </a:schemeClr>
            </a:gs>
            <a:gs pos="50000">
              <a:schemeClr val="phClr">
                <a:lumMod val="105000"/>
                <a:tint val="73000"/>
              </a:schemeClr>
            </a:gs>
            <a:gs pos="100000">
              <a:schemeClr val="phClr">
                <a:lumMod val="105000"/>
                <a:tint val="81000"/>
              </a:schemeClr>
            </a:gs>
          </a:gsLst>
          <a:lin ang="5400000" scaled="0"/>
          <a:tileRect/>
        </a:gradFill>
        <a:gradFill>
          <a:gsLst>
            <a:gs pos="0">
              <a:schemeClr val="phClr">
                <a:lumMod val="102000"/>
                <a:tint val="94000"/>
              </a:schemeClr>
            </a:gs>
            <a:gs pos="50000">
              <a:schemeClr val="phClr">
                <a:lumMod val="100000"/>
                <a:shade val="100000"/>
              </a:schemeClr>
            </a:gs>
            <a:gs pos="100000">
              <a:schemeClr val="phClr">
                <a:lumMod val="99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prstDash val="solid"/>
          <a:miter lim="800000"/>
        </a:ln>
        <a:ln w="12700" cap="flat" cmpd="sng" algn="ctr">
          <a:prstDash val="solid"/>
          <a:miter lim="800000"/>
        </a:ln>
        <a:ln w="19050" cap="flat" cmpd="sng" algn="ctr"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>
            <a:tint val="95000"/>
          </a:schemeClr>
        </a:solidFill>
        <a:gradFill>
          <a:gsLst>
            <a:gs pos="0">
              <a:schemeClr val="phClr">
                <a:tint val="93000"/>
                <a:shade val="98000"/>
                <a:lumMod val="102000"/>
              </a:schemeClr>
            </a:gs>
            <a:gs pos="50000">
              <a:schemeClr val="phClr">
                <a:tint val="98000"/>
                <a:shade val="90000"/>
                <a:lumMod val="103000"/>
              </a:schemeClr>
            </a:gs>
            <a:gs pos="100000">
              <a:schemeClr val="phClr">
                <a:shade val="63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43"/>
  <sheetViews>
    <sheetView tabSelected="1" zoomScaleNormal="100" workbookViewId="0">
      <selection activeCell="A4" sqref="A4:E4"/>
    </sheetView>
  </sheetViews>
  <sheetFormatPr defaultColWidth="8.88671875" defaultRowHeight="15.6" x14ac:dyDescent="0.3"/>
  <cols>
    <col min="1" max="3" width="19.5546875" style="1" customWidth="1"/>
    <col min="4" max="4" width="21.44140625" style="1" customWidth="1"/>
    <col min="5" max="5" width="19.5546875" style="1" customWidth="1"/>
    <col min="6" max="6" width="8.88671875" style="1"/>
    <col min="7" max="7" width="16.6640625" style="1" customWidth="1"/>
    <col min="8" max="8" width="13.5546875" style="1" customWidth="1"/>
    <col min="9" max="9" width="8.88671875" style="2"/>
    <col min="10" max="11" width="8.88671875" style="1"/>
    <col min="12" max="13" width="10.6640625" style="1" customWidth="1"/>
    <col min="14" max="16384" width="8.88671875" style="1"/>
  </cols>
  <sheetData>
    <row r="1" spans="1:13" ht="75.75" customHeight="1" x14ac:dyDescent="0.3">
      <c r="D1" s="26" t="s">
        <v>32</v>
      </c>
      <c r="E1" s="26"/>
    </row>
    <row r="3" spans="1:13" ht="44.25" customHeight="1" x14ac:dyDescent="0.3">
      <c r="A3" s="27" t="s">
        <v>33</v>
      </c>
      <c r="B3" s="27"/>
      <c r="C3" s="27"/>
      <c r="D3" s="27"/>
      <c r="E3" s="27"/>
      <c r="F3" s="3"/>
      <c r="G3" s="3"/>
    </row>
    <row r="4" spans="1:13" ht="20.25" customHeight="1" x14ac:dyDescent="0.3">
      <c r="A4" s="27" t="s">
        <v>0</v>
      </c>
      <c r="B4" s="27"/>
      <c r="C4" s="27"/>
      <c r="D4" s="27"/>
      <c r="E4" s="27"/>
      <c r="F4" s="3"/>
      <c r="G4" s="3"/>
    </row>
    <row r="6" spans="1:13" ht="117.75" customHeight="1" x14ac:dyDescent="0.3">
      <c r="A6" s="28" t="s">
        <v>1</v>
      </c>
      <c r="B6" s="28" t="s">
        <v>2</v>
      </c>
      <c r="C6" s="29" t="s">
        <v>3</v>
      </c>
      <c r="D6" s="29" t="s">
        <v>4</v>
      </c>
      <c r="E6" s="4" t="s">
        <v>5</v>
      </c>
    </row>
    <row r="7" spans="1:13" ht="29.25" customHeight="1" x14ac:dyDescent="0.35">
      <c r="A7" s="28"/>
      <c r="B7" s="28"/>
      <c r="C7" s="29"/>
      <c r="D7" s="29"/>
      <c r="E7" s="5" t="s">
        <v>6</v>
      </c>
    </row>
    <row r="8" spans="1:13" s="2" customFormat="1" x14ac:dyDescent="0.3">
      <c r="A8" s="6">
        <v>1</v>
      </c>
      <c r="B8" s="6">
        <v>2</v>
      </c>
      <c r="C8" s="6">
        <v>3</v>
      </c>
      <c r="D8" s="6">
        <v>4</v>
      </c>
      <c r="E8" s="7">
        <v>5</v>
      </c>
    </row>
    <row r="9" spans="1:13" ht="46.5" customHeight="1" x14ac:dyDescent="0.3">
      <c r="A9" s="8" t="s">
        <v>7</v>
      </c>
      <c r="B9" s="9">
        <f>Лист1!F9</f>
        <v>185993.68656</v>
      </c>
      <c r="C9" s="9">
        <v>541113.99</v>
      </c>
      <c r="D9" s="9">
        <f>C9-B9</f>
        <v>355120.30343999999</v>
      </c>
      <c r="E9" s="10">
        <f>D9</f>
        <v>355120.30343999999</v>
      </c>
      <c r="G9" s="1">
        <v>90838.95</v>
      </c>
      <c r="H9" s="1">
        <v>273855.84000000003</v>
      </c>
      <c r="L9" s="2">
        <v>11.68</v>
      </c>
    </row>
    <row r="10" spans="1:13" ht="54" customHeight="1" x14ac:dyDescent="0.3">
      <c r="A10" s="8" t="s">
        <v>8</v>
      </c>
      <c r="B10" s="9">
        <f>Лист1!F10</f>
        <v>103485.43725</v>
      </c>
      <c r="C10" s="11">
        <v>856916.21</v>
      </c>
      <c r="D10" s="9">
        <f>C10-B10</f>
        <v>753430.77275</v>
      </c>
      <c r="E10" s="10">
        <f>D10</f>
        <v>753430.77275</v>
      </c>
      <c r="G10" s="1">
        <v>123427.22</v>
      </c>
      <c r="H10" s="1">
        <v>653159.375</v>
      </c>
      <c r="L10" s="2">
        <v>19.725000000000001</v>
      </c>
    </row>
    <row r="11" spans="1:13" ht="36.75" customHeight="1" x14ac:dyDescent="0.3">
      <c r="A11" s="8" t="s">
        <v>9</v>
      </c>
      <c r="B11" s="10">
        <v>289479.13</v>
      </c>
      <c r="C11" s="10">
        <f>SUM(C9:C10)</f>
        <v>1398030.2</v>
      </c>
      <c r="D11" s="10">
        <v>1108551.07</v>
      </c>
      <c r="E11" s="10">
        <v>1108551.07</v>
      </c>
      <c r="G11" s="1">
        <v>214266.16</v>
      </c>
      <c r="H11" s="1">
        <v>927015.21499999997</v>
      </c>
      <c r="L11" s="12">
        <f>L12*L9</f>
        <v>90838.945760000002</v>
      </c>
    </row>
    <row r="12" spans="1:13" x14ac:dyDescent="0.3">
      <c r="L12" s="2">
        <v>7777.3069999999998</v>
      </c>
      <c r="M12" s="1">
        <v>6257.4</v>
      </c>
    </row>
    <row r="13" spans="1:13" x14ac:dyDescent="0.3">
      <c r="L13" s="2"/>
      <c r="M13" s="13">
        <f>M12*L10</f>
        <v>123427.215</v>
      </c>
    </row>
    <row r="14" spans="1:13" x14ac:dyDescent="0.3">
      <c r="A14" s="31"/>
      <c r="B14" s="31"/>
      <c r="C14" s="31"/>
      <c r="D14" s="31"/>
      <c r="E14" s="31"/>
    </row>
    <row r="15" spans="1:13" x14ac:dyDescent="0.3">
      <c r="A15" s="31"/>
      <c r="B15" s="31"/>
      <c r="C15" s="31"/>
      <c r="D15" s="31"/>
      <c r="E15" s="31"/>
    </row>
    <row r="16" spans="1:13" x14ac:dyDescent="0.3">
      <c r="A16" s="31"/>
      <c r="B16" s="31"/>
      <c r="C16" s="31"/>
      <c r="D16" s="31"/>
      <c r="E16" s="31"/>
    </row>
    <row r="23" spans="1:5" x14ac:dyDescent="0.3">
      <c r="A23" s="1" t="s">
        <v>12</v>
      </c>
      <c r="C23" s="14"/>
      <c r="D23" s="1" t="s">
        <v>13</v>
      </c>
    </row>
    <row r="26" spans="1:5" x14ac:dyDescent="0.3">
      <c r="A26" s="15" t="s">
        <v>14</v>
      </c>
      <c r="C26" s="14"/>
      <c r="D26" s="25" t="s">
        <v>15</v>
      </c>
      <c r="E26" s="25"/>
    </row>
    <row r="37" spans="2:2" x14ac:dyDescent="0.3">
      <c r="B37" s="15"/>
    </row>
    <row r="43" spans="2:2" ht="118.5" customHeight="1" x14ac:dyDescent="0.3"/>
  </sheetData>
  <mergeCells count="8">
    <mergeCell ref="D26:E26"/>
    <mergeCell ref="D1:E1"/>
    <mergeCell ref="A3:E3"/>
    <mergeCell ref="A4:E4"/>
    <mergeCell ref="A6:A7"/>
    <mergeCell ref="B6:B7"/>
    <mergeCell ref="C6:C7"/>
    <mergeCell ref="D6:D7"/>
  </mergeCells>
  <pageMargins left="0.70833333333333304" right="0.70833333333333304" top="0.74791666666666701" bottom="0.74791666666666701" header="0.511811023622047" footer="0.511811023622047"/>
  <pageSetup paperSize="9" scale="87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H17"/>
  <sheetViews>
    <sheetView topLeftCell="A19" zoomScaleNormal="100" workbookViewId="0">
      <selection activeCell="D11" sqref="D11"/>
    </sheetView>
  </sheetViews>
  <sheetFormatPr defaultColWidth="8.6640625" defaultRowHeight="14.4" x14ac:dyDescent="0.3"/>
  <cols>
    <col min="1" max="1" width="4" style="16" customWidth="1"/>
    <col min="2" max="2" width="27.6640625" style="16" customWidth="1"/>
    <col min="3" max="3" width="15.5546875" style="16" customWidth="1"/>
    <col min="4" max="4" width="14.6640625" style="16" customWidth="1"/>
    <col min="5" max="5" width="18.88671875" style="16" customWidth="1"/>
    <col min="6" max="8" width="20" style="16" customWidth="1"/>
  </cols>
  <sheetData>
    <row r="2" spans="1:8" ht="15" customHeight="1" x14ac:dyDescent="0.3">
      <c r="B2" s="27" t="s">
        <v>16</v>
      </c>
      <c r="C2" s="27"/>
      <c r="D2" s="27"/>
      <c r="E2" s="27"/>
      <c r="F2" s="27"/>
      <c r="G2" s="27"/>
      <c r="H2" s="27"/>
    </row>
    <row r="3" spans="1:8" x14ac:dyDescent="0.3">
      <c r="B3" s="27"/>
      <c r="C3" s="27"/>
      <c r="D3" s="27"/>
      <c r="E3" s="27"/>
      <c r="F3" s="27"/>
      <c r="G3" s="27"/>
      <c r="H3" s="27"/>
    </row>
    <row r="4" spans="1:8" ht="15" customHeight="1" x14ac:dyDescent="0.3">
      <c r="B4" s="27" t="s">
        <v>0</v>
      </c>
      <c r="C4" s="27"/>
      <c r="D4" s="27"/>
      <c r="E4" s="27"/>
      <c r="F4" s="27"/>
      <c r="G4" s="27"/>
      <c r="H4" s="27"/>
    </row>
    <row r="5" spans="1:8" x14ac:dyDescent="0.3">
      <c r="H5" s="17" t="s">
        <v>17</v>
      </c>
    </row>
    <row r="6" spans="1:8" ht="130.5" customHeight="1" x14ac:dyDescent="0.3">
      <c r="A6" s="28" t="s">
        <v>18</v>
      </c>
      <c r="B6" s="28" t="s">
        <v>19</v>
      </c>
      <c r="C6" s="28" t="s">
        <v>20</v>
      </c>
      <c r="D6" s="30" t="s">
        <v>21</v>
      </c>
      <c r="E6" s="18" t="s">
        <v>22</v>
      </c>
      <c r="F6" s="28" t="s">
        <v>23</v>
      </c>
      <c r="G6" s="28" t="s">
        <v>24</v>
      </c>
      <c r="H6" s="28" t="s">
        <v>25</v>
      </c>
    </row>
    <row r="7" spans="1:8" ht="24.75" customHeight="1" x14ac:dyDescent="0.3">
      <c r="A7" s="28"/>
      <c r="B7" s="28"/>
      <c r="C7" s="28"/>
      <c r="D7" s="30"/>
      <c r="E7" s="19" t="s">
        <v>26</v>
      </c>
      <c r="F7" s="28"/>
      <c r="G7" s="28"/>
      <c r="H7" s="28"/>
    </row>
    <row r="8" spans="1:8" ht="15.6" x14ac:dyDescent="0.3">
      <c r="A8" s="20"/>
      <c r="B8" s="20"/>
      <c r="C8" s="20"/>
      <c r="D8" s="20"/>
      <c r="E8" s="21"/>
      <c r="F8" s="21"/>
      <c r="G8" s="21"/>
      <c r="H8" s="20"/>
    </row>
    <row r="9" spans="1:8" ht="43.5" customHeight="1" x14ac:dyDescent="0.3">
      <c r="A9" s="20">
        <v>1</v>
      </c>
      <c r="B9" s="8" t="s">
        <v>27</v>
      </c>
      <c r="C9" s="22">
        <v>11.68</v>
      </c>
      <c r="D9" s="22">
        <v>34.93</v>
      </c>
      <c r="E9" s="23">
        <v>15924.117</v>
      </c>
      <c r="F9" s="10">
        <f>E9*C9</f>
        <v>185993.68656</v>
      </c>
      <c r="G9" s="10">
        <f>D9*E9</f>
        <v>556229.40680999996</v>
      </c>
      <c r="H9" s="10">
        <f>G9-F9</f>
        <v>370235.72024999995</v>
      </c>
    </row>
    <row r="10" spans="1:8" ht="40.5" customHeight="1" x14ac:dyDescent="0.3">
      <c r="A10" s="20">
        <v>2</v>
      </c>
      <c r="B10" s="8" t="s">
        <v>28</v>
      </c>
      <c r="C10" s="22">
        <f>23.67/1.2</f>
        <v>19.725000000000001</v>
      </c>
      <c r="D10" s="22">
        <v>162.63999999999999</v>
      </c>
      <c r="E10" s="24">
        <v>5246.41</v>
      </c>
      <c r="F10" s="10">
        <f>C10*E10</f>
        <v>103485.43725</v>
      </c>
      <c r="G10" s="10">
        <f>D10*E10</f>
        <v>853276.12239999988</v>
      </c>
      <c r="H10" s="10">
        <f>G10-F10</f>
        <v>749790.68514999992</v>
      </c>
    </row>
    <row r="11" spans="1:8" ht="15.6" x14ac:dyDescent="0.3">
      <c r="A11" s="20"/>
      <c r="B11" s="20" t="s">
        <v>29</v>
      </c>
      <c r="C11" s="6"/>
      <c r="D11" s="6"/>
      <c r="E11" s="6"/>
      <c r="F11" s="10">
        <f>SUM(F9:F10)</f>
        <v>289479.12381000002</v>
      </c>
      <c r="G11" s="10">
        <f>SUM(G9:G10)</f>
        <v>1409505.5292099998</v>
      </c>
      <c r="H11" s="10">
        <f>G11-F11</f>
        <v>1120026.4053999998</v>
      </c>
    </row>
    <row r="14" spans="1:8" ht="15.6" x14ac:dyDescent="0.3">
      <c r="B14" s="1" t="s">
        <v>10</v>
      </c>
      <c r="C14" s="1"/>
      <c r="D14" s="14"/>
      <c r="E14" s="1"/>
      <c r="F14" s="1" t="s">
        <v>11</v>
      </c>
    </row>
    <row r="15" spans="1:8" ht="15.6" x14ac:dyDescent="0.3">
      <c r="B15" s="1"/>
      <c r="C15" s="1"/>
      <c r="D15" s="1"/>
      <c r="E15" s="1"/>
      <c r="F15" s="1"/>
    </row>
    <row r="16" spans="1:8" ht="15.6" x14ac:dyDescent="0.3">
      <c r="B16" s="1" t="s">
        <v>30</v>
      </c>
      <c r="C16" s="1"/>
      <c r="D16" s="14"/>
      <c r="E16" s="1"/>
      <c r="F16" s="1" t="s">
        <v>31</v>
      </c>
    </row>
    <row r="17" spans="2:6" ht="15.6" x14ac:dyDescent="0.3">
      <c r="B17" s="1"/>
      <c r="C17" s="1"/>
      <c r="D17" s="1"/>
      <c r="E17" s="1"/>
      <c r="F17" s="1"/>
    </row>
  </sheetData>
  <mergeCells count="9">
    <mergeCell ref="B2:H3"/>
    <mergeCell ref="B4:H4"/>
    <mergeCell ref="A6:A7"/>
    <mergeCell ref="B6:B7"/>
    <mergeCell ref="C6:C7"/>
    <mergeCell ref="D6:D7"/>
    <mergeCell ref="F6:F7"/>
    <mergeCell ref="G6:G7"/>
    <mergeCell ref="H6:H7"/>
  </mergeCells>
  <pageMargins left="0.70833333333333304" right="0.70833333333333304" top="0.74791666666666701" bottom="0.74791666666666701" header="0.511811023622047" footer="0.511811023622047"/>
  <pageSetup paperSize="9" scale="84" orientation="landscape" horizontalDpi="300" verticalDpi="300"/>
  <colBreaks count="1" manualBreakCount="1">
    <brk id="1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22</TotalTime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2</vt:i4>
      </vt:variant>
      <vt:variant>
        <vt:lpstr>Іменовані діапазони</vt:lpstr>
      </vt:variant>
      <vt:variant>
        <vt:i4>2</vt:i4>
      </vt:variant>
    </vt:vector>
  </HeadingPairs>
  <TitlesOfParts>
    <vt:vector size="4" baseType="lpstr">
      <vt:lpstr>вода березень 2024</vt:lpstr>
      <vt:lpstr>Лист1</vt:lpstr>
      <vt:lpstr>'вода березень 2024'!Область_друку</vt:lpstr>
      <vt:lpstr>Лист1!Область_друку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Економіст</dc:creator>
  <dc:description/>
  <cp:lastModifiedBy>Administrator</cp:lastModifiedBy>
  <cp:revision>10</cp:revision>
  <cp:lastPrinted>2024-07-18T11:08:54Z</cp:lastPrinted>
  <dcterms:created xsi:type="dcterms:W3CDTF">2015-06-05T18:19:34Z</dcterms:created>
  <dcterms:modified xsi:type="dcterms:W3CDTF">2024-07-18T11:11:19Z</dcterms:modified>
  <dc:language>uk-UA</dc:language>
</cp:coreProperties>
</file>